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70" windowHeight="1335"/>
  </bookViews>
  <sheets>
    <sheet name="фін план" sheetId="1" r:id="rId1"/>
  </sheets>
  <definedNames>
    <definedName name="_xlnm.Print_Area" localSheetId="0">'фін план'!$B$1:$J$166</definedName>
  </definedNames>
  <calcPr calcId="124519"/>
</workbook>
</file>

<file path=xl/calcChain.xml><?xml version="1.0" encoding="utf-8"?>
<calcChain xmlns="http://schemas.openxmlformats.org/spreadsheetml/2006/main">
  <c r="G89" i="1"/>
  <c r="H89"/>
  <c r="I89"/>
  <c r="J89"/>
  <c r="G93"/>
  <c r="H93"/>
  <c r="I93"/>
  <c r="J93"/>
  <c r="G66"/>
  <c r="H66"/>
  <c r="I66"/>
  <c r="J66"/>
  <c r="G63"/>
  <c r="H63"/>
  <c r="I63"/>
  <c r="J63"/>
  <c r="H81"/>
  <c r="I81"/>
  <c r="J81"/>
  <c r="G81"/>
  <c r="G73"/>
  <c r="H73"/>
  <c r="I73"/>
  <c r="J73"/>
  <c r="G69"/>
  <c r="H69"/>
  <c r="I69"/>
  <c r="J69"/>
  <c r="F93"/>
  <c r="F104"/>
  <c r="F89"/>
  <c r="F35" l="1"/>
  <c r="F31" l="1"/>
  <c r="D123" l="1"/>
  <c r="D93"/>
  <c r="D89" s="1"/>
  <c r="D107" l="1"/>
  <c r="F91"/>
  <c r="F94"/>
  <c r="D104"/>
  <c r="G75" l="1"/>
  <c r="E89" l="1"/>
  <c r="G30" l="1"/>
  <c r="H30"/>
  <c r="I30"/>
  <c r="J30"/>
  <c r="F105" l="1"/>
  <c r="E30" l="1"/>
  <c r="E57"/>
  <c r="E75"/>
  <c r="E47" l="1"/>
  <c r="E62"/>
  <c r="E65" s="1"/>
  <c r="E68" s="1"/>
  <c r="E71" s="1"/>
  <c r="E72" s="1"/>
  <c r="E105" l="1"/>
  <c r="E104" s="1"/>
  <c r="G62"/>
  <c r="G65" s="1"/>
  <c r="H62"/>
  <c r="H65" s="1"/>
  <c r="H68" s="1"/>
  <c r="I62"/>
  <c r="I65" s="1"/>
  <c r="I68" s="1"/>
  <c r="J62"/>
  <c r="J65" l="1"/>
  <c r="J68" s="1"/>
  <c r="J71" s="1"/>
  <c r="J72" s="1"/>
  <c r="G68"/>
  <c r="G71" s="1"/>
  <c r="I71"/>
  <c r="I72" s="1"/>
  <c r="H71"/>
  <c r="H72" s="1"/>
  <c r="G72" l="1"/>
  <c r="F62"/>
  <c r="F63" s="1"/>
  <c r="J84" l="1"/>
  <c r="J105"/>
  <c r="J104" s="1"/>
  <c r="I84"/>
  <c r="I105"/>
  <c r="I104" s="1"/>
  <c r="H105"/>
  <c r="H104" s="1"/>
  <c r="H84"/>
  <c r="G105"/>
  <c r="G104" s="1"/>
  <c r="G84"/>
  <c r="G47"/>
  <c r="H47"/>
  <c r="I47"/>
  <c r="J47"/>
  <c r="G57"/>
  <c r="H57"/>
  <c r="H75" s="1"/>
  <c r="I57"/>
  <c r="I75" s="1"/>
  <c r="J57"/>
  <c r="J75" s="1"/>
  <c r="F84" l="1"/>
  <c r="F47"/>
  <c r="F57"/>
  <c r="F65" l="1"/>
  <c r="F66" s="1"/>
  <c r="D30"/>
  <c r="D47"/>
  <c r="D62"/>
  <c r="D65" s="1"/>
  <c r="D68" s="1"/>
  <c r="E84"/>
  <c r="D84"/>
  <c r="D57"/>
  <c r="F68" l="1"/>
  <c r="F71" l="1"/>
  <c r="F72" s="1"/>
  <c r="F73" s="1"/>
  <c r="F75" s="1"/>
  <c r="F69"/>
</calcChain>
</file>

<file path=xl/sharedStrings.xml><?xml version="1.0" encoding="utf-8"?>
<sst xmlns="http://schemas.openxmlformats.org/spreadsheetml/2006/main" count="152" uniqueCount="139">
  <si>
    <t xml:space="preserve"> </t>
  </si>
  <si>
    <t>коди</t>
  </si>
  <si>
    <t>за ЄДРПОУ</t>
  </si>
  <si>
    <t>за СПОДУ</t>
  </si>
  <si>
    <t>за ЗКГНГ</t>
  </si>
  <si>
    <t>за КВЕД</t>
  </si>
  <si>
    <t>Одиниці виміру: тис. гривень</t>
  </si>
  <si>
    <t>У тому числі за кварталами</t>
  </si>
  <si>
    <t>I</t>
  </si>
  <si>
    <t>II</t>
  </si>
  <si>
    <t>III</t>
  </si>
  <si>
    <t>IV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</si>
  <si>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</si>
  <si>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</si>
  <si>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</si>
  <si>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</si>
  <si>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</si>
  <si>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</si>
  <si>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</si>
  <si>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</si>
  <si>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</si>
  <si>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</si>
  <si>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</si>
  <si>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</si>
  <si>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</si>
  <si>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</si>
  <si>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</si>
  <si>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</si>
  <si>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</si>
  <si>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</si>
  <si>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</si>
  <si>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</si>
  <si>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</si>
  <si>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</si>
  <si>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</si>
  <si>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</si>
  <si>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</si>
  <si>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</si>
  <si>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</si>
  <si>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</si>
  <si>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</si>
  <si>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</si>
  <si>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</si>
  <si>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</si>
  <si>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</si>
  <si>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</si>
  <si>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</si>
  <si>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</si>
  <si>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</si>
  <si>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</si>
  <si>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</si>
  <si>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</si>
  <si>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</si>
  <si>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</si>
  <si>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</si>
  <si>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</si>
  <si>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</si>
  <si>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</si>
  <si>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</si>
  <si>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</si>
  <si>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</si>
  <si>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</si>
  <si>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</si>
  <si>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</si>
  <si>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</si>
  <si>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</si>
  <si>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</si>
  <si>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</si>
  <si>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</si>
  <si>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</si>
  <si>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</si>
  <si>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</si>
  <si>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</si>
  <si>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</si>
  <si>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</si>
  <si>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</si>
  <si>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</si>
  <si>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</si>
  <si>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</si>
  <si>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</si>
  <si>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</si>
  <si>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</si>
  <si>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</si>
  <si>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</si>
  <si>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</si>
  <si>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</si>
  <si>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(ініціали, прізвище)</t>
  </si>
  <si>
    <t xml:space="preserve">(підпис) </t>
  </si>
  <si>
    <t xml:space="preserve">   </t>
  </si>
  <si>
    <t xml:space="preserve">    </t>
  </si>
  <si>
    <t>Рішення виконавчого комітету</t>
  </si>
  <si>
    <t>Керуюча справами виконавчого комітету</t>
  </si>
  <si>
    <t>Т.М.МАЛОГОЛОВА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</si>
  <si>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</si>
  <si>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</si>
  <si>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</si>
  <si>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</si>
  <si>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</si>
  <si>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t>Плановий</t>
  </si>
  <si>
    <t>Фінансовий</t>
  </si>
  <si>
    <t>рядка</t>
  </si>
  <si>
    <t>Код</t>
  </si>
  <si>
    <t xml:space="preserve">Факт </t>
  </si>
  <si>
    <t>38.11</t>
  </si>
  <si>
    <t>Директор КП " Послуга "</t>
  </si>
  <si>
    <t xml:space="preserve">ЗАТВЕРДЖЕНО </t>
  </si>
  <si>
    <t>Податок на додану вартість 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</si>
  <si>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</si>
  <si>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</si>
  <si>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О.І.ВОРОНА</t>
  </si>
  <si>
    <t>Р.Ю. Ніязов</t>
  </si>
  <si>
    <t xml:space="preserve">Підприємство                                                                                                                                                                                        </t>
  </si>
  <si>
    <t>Комунальне підприємство " Послуга" Прилуцької міської ради Чернігівської області</t>
  </si>
  <si>
    <t xml:space="preserve">Орган управління                         </t>
  </si>
  <si>
    <t>Міські, районні у містах ради та їх виконавчі органи</t>
  </si>
  <si>
    <t>Галузь</t>
  </si>
  <si>
    <t xml:space="preserve">Вид економічної діяльності           </t>
  </si>
  <si>
    <t>Збирання безпечних відходів</t>
  </si>
  <si>
    <t xml:space="preserve">Місцезнаходження                          </t>
  </si>
  <si>
    <t>м.Прилуки, вул.Білецького - Носенка,7</t>
  </si>
  <si>
    <t xml:space="preserve">Телефон                                           </t>
  </si>
  <si>
    <t xml:space="preserve">Прізвище та ініціали керівника      </t>
  </si>
  <si>
    <t>Ніязов Р.Ю.</t>
  </si>
  <si>
    <t>екологічний податок</t>
  </si>
  <si>
    <t>військовий збір</t>
  </si>
  <si>
    <t>податок на доходи фізичних осіб</t>
  </si>
  <si>
    <t>плата за землю</t>
  </si>
  <si>
    <t>Інші податки, у тому числі :</t>
  </si>
  <si>
    <t xml:space="preserve">                                                                        Основні фінансові показники  </t>
  </si>
  <si>
    <t xml:space="preserve">                                                     ФІНАНСОВИЙ ПЛАН ПІДПРИЄМСТВА НА 2023 РІК                </t>
  </si>
  <si>
    <t>минулого року 2021 р.</t>
  </si>
  <si>
    <t xml:space="preserve"> рік (усього) 2023</t>
  </si>
  <si>
    <t xml:space="preserve"> план поточного року  2022</t>
  </si>
  <si>
    <t xml:space="preserve">місцеві податки та збори </t>
  </si>
  <si>
    <t>В.Г. Мазуренко</t>
  </si>
  <si>
    <t xml:space="preserve">___  ____________2023 року № </t>
  </si>
  <si>
    <t>Рік 2023</t>
  </si>
  <si>
    <t xml:space="preserve">.+380668441712  </t>
  </si>
  <si>
    <t>( проєкт)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</si>
</sst>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  <fill>
      <patternFill patternType="gray0625">
        <fgColor indexed="8"/>
        <bgColor theme="2" tint="-9.9978637043366805E-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vertical="top"/>
    </xf>
    <xf numFmtId="0" fontId="0" fillId="0" borderId="8" xfId="0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8" xfId="0" applyFont="1" applyBorder="1"/>
    <xf numFmtId="0" fontId="0" fillId="0" borderId="0" xfId="0" applyBorder="1" applyAlignment="1"/>
    <xf numFmtId="0" fontId="0" fillId="0" borderId="8" xfId="0" applyBorder="1" applyAlignment="1"/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vertical="center" wrapText="1"/>
    </xf>
    <xf numFmtId="1" fontId="0" fillId="0" borderId="0" xfId="0" applyNumberFormat="1"/>
    <xf numFmtId="0" fontId="1" fillId="0" borderId="0" xfId="0" applyFont="1" applyAlignment="1">
      <alignment horizontal="center" vertical="center" wrapText="1"/>
    </xf>
    <xf numFmtId="0" fontId="10" fillId="0" borderId="8" xfId="0" applyFont="1" applyBorder="1" applyAlignment="1"/>
    <xf numFmtId="1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3" borderId="0" xfId="0" applyFill="1"/>
    <xf numFmtId="0" fontId="0" fillId="3" borderId="0" xfId="0" applyFill="1" applyAlignment="1">
      <alignment vertical="top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1" fillId="3" borderId="0" xfId="0" applyFont="1" applyFill="1" applyBorder="1" applyAlignment="1">
      <alignment vertical="top" wrapText="1"/>
    </xf>
    <xf numFmtId="0" fontId="3" fillId="3" borderId="1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0" fillId="3" borderId="0" xfId="0" applyFill="1" applyBorder="1" applyAlignment="1"/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3" fillId="3" borderId="1" xfId="0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Fill="1"/>
    <xf numFmtId="0" fontId="1" fillId="0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11" fillId="0" borderId="0" xfId="0" applyFont="1"/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1" fontId="1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3" borderId="15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44666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55"/>
  <sheetViews>
    <sheetView tabSelected="1" view="pageBreakPreview" topLeftCell="A11" zoomScaleSheetLayoutView="100" workbookViewId="0">
      <selection activeCell="F25" sqref="F25"/>
    </sheetView>
  </sheetViews>
  <sheetFormatPr defaultRowHeight="15"/>
  <cols>
    <col min="1" max="1" width="1.5703125" customWidth="1"/>
    <col min="2" max="2" width="52.7109375" customWidth="1"/>
    <col min="3" max="3" width="6.28515625" customWidth="1"/>
    <col min="4" max="4" width="12" style="105" customWidth="1"/>
    <col min="5" max="5" width="12.5703125" style="61" customWidth="1"/>
    <col min="6" max="6" width="12.28515625" customWidth="1"/>
    <col min="7" max="7" width="8" customWidth="1"/>
    <col min="8" max="8" width="10" customWidth="1"/>
    <col min="9" max="9" width="12.85546875" customWidth="1"/>
    <col min="10" max="10" width="8.140625" customWidth="1"/>
    <col min="11" max="11" width="11.28515625" customWidth="1"/>
  </cols>
  <sheetData>
    <row r="1" spans="2:10" ht="16.5" customHeight="1">
      <c r="B1" s="123"/>
      <c r="C1" s="124"/>
      <c r="D1" s="124"/>
      <c r="F1" s="125" t="s">
        <v>105</v>
      </c>
      <c r="G1" s="125"/>
      <c r="H1" s="125"/>
      <c r="I1" s="125"/>
    </row>
    <row r="2" spans="2:10" ht="17.25" customHeight="1">
      <c r="B2" s="126"/>
      <c r="C2" s="126"/>
      <c r="D2" s="126"/>
      <c r="F2" s="124" t="s">
        <v>90</v>
      </c>
      <c r="G2" s="124"/>
      <c r="H2" s="124"/>
      <c r="I2" s="124"/>
    </row>
    <row r="3" spans="2:10" ht="17.25" customHeight="1">
      <c r="B3" s="127" t="s">
        <v>0</v>
      </c>
      <c r="C3" s="127"/>
      <c r="D3" s="127"/>
      <c r="E3" s="62"/>
      <c r="F3" s="128" t="s">
        <v>135</v>
      </c>
      <c r="G3" s="128"/>
      <c r="H3" s="128"/>
      <c r="I3" s="128"/>
    </row>
    <row r="4" spans="2:10" ht="35.25" customHeight="1">
      <c r="B4" s="2" t="s">
        <v>89</v>
      </c>
      <c r="F4" s="125" t="s">
        <v>91</v>
      </c>
      <c r="G4" s="125"/>
      <c r="H4" s="125"/>
    </row>
    <row r="5" spans="2:10" ht="16.5" customHeight="1">
      <c r="B5" s="130"/>
      <c r="C5" s="130"/>
      <c r="D5" s="130"/>
      <c r="F5" s="14"/>
      <c r="G5" s="15" t="s">
        <v>92</v>
      </c>
    </row>
    <row r="6" spans="2:10" ht="6" customHeight="1">
      <c r="B6" s="131" t="s">
        <v>0</v>
      </c>
      <c r="C6" s="131"/>
      <c r="D6" s="131"/>
    </row>
    <row r="7" spans="2:10" ht="7.5" customHeight="1">
      <c r="B7" s="2" t="s">
        <v>88</v>
      </c>
      <c r="C7" s="5"/>
    </row>
    <row r="8" spans="2:10" ht="15.75">
      <c r="B8" s="2" t="s">
        <v>0</v>
      </c>
      <c r="C8" s="5"/>
      <c r="H8" s="21"/>
      <c r="I8" s="83" t="s">
        <v>1</v>
      </c>
      <c r="J8" s="80"/>
    </row>
    <row r="9" spans="2:10" ht="15.75">
      <c r="B9" s="2"/>
      <c r="H9" s="118" t="s">
        <v>136</v>
      </c>
      <c r="I9" s="76"/>
      <c r="J9" s="80"/>
    </row>
    <row r="10" spans="2:10" ht="29.25" customHeight="1">
      <c r="B10" s="81" t="s">
        <v>111</v>
      </c>
      <c r="C10" s="132" t="s">
        <v>112</v>
      </c>
      <c r="D10" s="132"/>
      <c r="E10" s="132"/>
      <c r="F10" s="133"/>
      <c r="G10" s="82"/>
      <c r="H10" s="33" t="s">
        <v>2</v>
      </c>
      <c r="I10" s="84">
        <v>36979569</v>
      </c>
      <c r="J10" s="80"/>
    </row>
    <row r="11" spans="2:10" ht="35.25" customHeight="1">
      <c r="B11" s="51" t="s">
        <v>113</v>
      </c>
      <c r="C11" s="133" t="s">
        <v>114</v>
      </c>
      <c r="D11" s="133"/>
      <c r="E11" s="133"/>
      <c r="F11" s="133"/>
      <c r="G11" s="82"/>
      <c r="H11" s="33" t="s">
        <v>3</v>
      </c>
      <c r="I11" s="84"/>
      <c r="J11" s="80"/>
    </row>
    <row r="12" spans="2:10" ht="0.75" hidden="1" customHeight="1">
      <c r="B12" s="75" t="s">
        <v>115</v>
      </c>
      <c r="C12" s="75"/>
      <c r="D12" s="106"/>
      <c r="E12" s="75"/>
      <c r="F12" s="75"/>
      <c r="G12" s="82"/>
      <c r="H12" s="33" t="s">
        <v>3</v>
      </c>
      <c r="I12" s="76"/>
      <c r="J12" s="80"/>
    </row>
    <row r="13" spans="2:10" ht="25.5" customHeight="1">
      <c r="B13" s="75" t="s">
        <v>116</v>
      </c>
      <c r="C13" s="124" t="s">
        <v>117</v>
      </c>
      <c r="D13" s="124"/>
      <c r="E13" s="124"/>
      <c r="F13" s="124"/>
      <c r="G13" s="82"/>
      <c r="H13" s="33" t="s">
        <v>4</v>
      </c>
      <c r="I13" s="76"/>
      <c r="J13" s="80"/>
    </row>
    <row r="14" spans="2:10" ht="15.75" customHeight="1">
      <c r="B14" s="75" t="s">
        <v>118</v>
      </c>
      <c r="C14" s="124" t="s">
        <v>119</v>
      </c>
      <c r="D14" s="124"/>
      <c r="E14" s="124"/>
      <c r="F14" s="124"/>
      <c r="H14" s="33" t="s">
        <v>5</v>
      </c>
      <c r="I14" s="76" t="s">
        <v>103</v>
      </c>
      <c r="J14" s="80"/>
    </row>
    <row r="15" spans="2:10" ht="15.75" customHeight="1">
      <c r="B15" s="75" t="s">
        <v>120</v>
      </c>
      <c r="C15" s="134" t="s">
        <v>137</v>
      </c>
      <c r="D15" s="134"/>
      <c r="E15" s="134"/>
      <c r="F15" s="134"/>
      <c r="H15" s="23"/>
      <c r="I15" s="22"/>
      <c r="J15" s="22"/>
    </row>
    <row r="16" spans="2:10" ht="21.75" customHeight="1">
      <c r="B16" s="75" t="s">
        <v>121</v>
      </c>
      <c r="C16" s="124" t="s">
        <v>122</v>
      </c>
      <c r="D16" s="124"/>
      <c r="E16" s="124"/>
      <c r="F16" s="124"/>
      <c r="H16" s="23"/>
      <c r="I16" s="22"/>
      <c r="J16" s="22"/>
    </row>
    <row r="17" spans="2:14" ht="9" customHeight="1">
      <c r="B17" s="124"/>
      <c r="C17" s="124"/>
      <c r="D17" s="124"/>
      <c r="E17" s="124"/>
      <c r="F17" s="124"/>
    </row>
    <row r="18" spans="2:14" ht="7.5" customHeight="1">
      <c r="B18" s="1"/>
    </row>
    <row r="19" spans="2:14" ht="15.75">
      <c r="B19" s="129" t="s">
        <v>129</v>
      </c>
      <c r="C19" s="129"/>
      <c r="D19" s="129"/>
      <c r="E19" s="129"/>
      <c r="F19" s="129"/>
      <c r="G19" s="129"/>
      <c r="H19" s="129"/>
      <c r="I19" s="129"/>
    </row>
    <row r="20" spans="2:14" ht="6.75" customHeight="1"/>
    <row r="21" spans="2:14" ht="18.75">
      <c r="B21" s="129" t="s">
        <v>128</v>
      </c>
      <c r="C21" s="129"/>
      <c r="D21" s="129"/>
      <c r="E21" s="129"/>
      <c r="F21" s="129"/>
      <c r="G21" s="122" t="s">
        <v>138</v>
      </c>
    </row>
    <row r="22" spans="2:14" ht="11.25" customHeight="1">
      <c r="B22" s="1" t="s">
        <v>6</v>
      </c>
    </row>
    <row r="23" spans="2:14" ht="5.25" customHeight="1">
      <c r="B23" s="1"/>
    </row>
    <row r="24" spans="2:14" ht="15.75" customHeight="1">
      <c r="B24" s="135"/>
      <c r="C24" s="34" t="s">
        <v>101</v>
      </c>
      <c r="D24" s="107" t="s">
        <v>102</v>
      </c>
      <c r="E24" s="63" t="s">
        <v>99</v>
      </c>
      <c r="F24" s="40" t="s">
        <v>98</v>
      </c>
      <c r="G24" s="136" t="s">
        <v>7</v>
      </c>
      <c r="H24" s="136"/>
      <c r="I24" s="136"/>
      <c r="J24" s="136"/>
    </row>
    <row r="25" spans="2:14" ht="45.75" customHeight="1">
      <c r="B25" s="135"/>
      <c r="C25" s="36" t="s">
        <v>100</v>
      </c>
      <c r="D25" s="108" t="s">
        <v>130</v>
      </c>
      <c r="E25" s="64" t="s">
        <v>132</v>
      </c>
      <c r="F25" s="41" t="s">
        <v>131</v>
      </c>
      <c r="G25" s="35" t="s">
        <v>8</v>
      </c>
      <c r="H25" s="35" t="s">
        <v>9</v>
      </c>
      <c r="I25" s="35" t="s">
        <v>10</v>
      </c>
      <c r="J25" s="35" t="s">
        <v>11</v>
      </c>
    </row>
    <row r="26" spans="2:14" ht="15.75">
      <c r="B26" s="6">
        <v>1</v>
      </c>
      <c r="C26" s="6">
        <v>2</v>
      </c>
      <c r="D26" s="97">
        <v>3</v>
      </c>
      <c r="E26" s="97">
        <v>4</v>
      </c>
      <c r="F26" s="6">
        <v>5</v>
      </c>
      <c r="G26" s="6">
        <v>6</v>
      </c>
      <c r="H26" s="6">
        <v>7</v>
      </c>
      <c r="I26" s="6">
        <v>8</v>
      </c>
      <c r="J26" s="6">
        <v>9</v>
      </c>
    </row>
    <row r="27" spans="2:14" ht="7.5" customHeight="1">
      <c r="B27" s="137"/>
      <c r="C27" s="138"/>
      <c r="D27" s="138"/>
      <c r="E27" s="138"/>
      <c r="F27" s="138"/>
      <c r="G27" s="138"/>
      <c r="H27" s="138"/>
      <c r="I27" s="138"/>
      <c r="J27" s="139"/>
    </row>
    <row r="28" spans="2:14" ht="15.75">
      <c r="B28" s="140" t="s">
        <v>12</v>
      </c>
      <c r="C28" s="141"/>
      <c r="D28" s="141"/>
      <c r="E28" s="141"/>
      <c r="F28" s="141"/>
      <c r="G28" s="141"/>
      <c r="H28" s="141"/>
      <c r="I28" s="141"/>
      <c r="J28" s="142"/>
    </row>
    <row r="29" spans="2:14" ht="15.75">
      <c r="B29" s="7" t="s">
        <v>13</v>
      </c>
      <c r="C29" s="8"/>
      <c r="D29" s="90"/>
      <c r="E29" s="65"/>
      <c r="F29" s="8"/>
      <c r="G29" s="8"/>
      <c r="H29" s="8"/>
      <c r="I29" s="8"/>
      <c r="J29" s="8"/>
    </row>
    <row r="30" spans="2:14" ht="35.25" customHeight="1">
      <c r="B30" s="8" t="s">
        <v>14</v>
      </c>
      <c r="C30" s="10">
        <v>10</v>
      </c>
      <c r="D30" s="100">
        <f t="shared" ref="D30:J30" si="0">D33+D35</f>
        <v>19258</v>
      </c>
      <c r="E30" s="69">
        <f t="shared" si="0"/>
        <v>23040</v>
      </c>
      <c r="F30" s="69">
        <v>22229</v>
      </c>
      <c r="G30" s="88">
        <f t="shared" si="0"/>
        <v>5550</v>
      </c>
      <c r="H30" s="88">
        <f t="shared" si="0"/>
        <v>5560</v>
      </c>
      <c r="I30" s="88">
        <f t="shared" si="0"/>
        <v>5569</v>
      </c>
      <c r="J30" s="88">
        <f t="shared" si="0"/>
        <v>5550</v>
      </c>
      <c r="L30" s="26"/>
      <c r="N30" s="26"/>
    </row>
    <row r="31" spans="2:14" ht="15.75">
      <c r="B31" s="60" t="s">
        <v>15</v>
      </c>
      <c r="C31" s="57">
        <v>11</v>
      </c>
      <c r="D31" s="89"/>
      <c r="E31" s="87">
        <v>1031</v>
      </c>
      <c r="F31" s="59">
        <f>1200+350</f>
        <v>1550</v>
      </c>
      <c r="G31" s="58">
        <v>387</v>
      </c>
      <c r="H31" s="58">
        <v>387</v>
      </c>
      <c r="I31" s="58">
        <v>387</v>
      </c>
      <c r="J31" s="58">
        <v>389</v>
      </c>
      <c r="L31" s="26"/>
      <c r="M31" s="26"/>
    </row>
    <row r="32" spans="2:14" ht="21.75" customHeight="1">
      <c r="B32" s="44"/>
      <c r="C32" s="48"/>
      <c r="D32" s="109"/>
      <c r="E32" s="67"/>
      <c r="F32" s="52"/>
      <c r="G32" s="51"/>
      <c r="H32" s="51"/>
      <c r="I32" s="51"/>
      <c r="J32" s="51"/>
      <c r="L32" s="26"/>
    </row>
    <row r="33" spans="2:15" ht="15.75">
      <c r="B33" s="47" t="s">
        <v>106</v>
      </c>
      <c r="C33" s="45">
        <v>20</v>
      </c>
      <c r="D33" s="100">
        <v>3210</v>
      </c>
      <c r="E33" s="69">
        <v>3668</v>
      </c>
      <c r="F33" s="69"/>
      <c r="G33" s="86"/>
      <c r="H33" s="86"/>
      <c r="I33" s="86"/>
      <c r="J33" s="86"/>
      <c r="L33" s="26"/>
      <c r="O33" s="26"/>
    </row>
    <row r="34" spans="2:15" ht="15.75">
      <c r="B34" s="8" t="s">
        <v>16</v>
      </c>
      <c r="C34" s="10">
        <v>30</v>
      </c>
      <c r="D34" s="89"/>
      <c r="E34" s="73"/>
      <c r="F34" s="24"/>
      <c r="G34" s="24"/>
      <c r="H34" s="24"/>
      <c r="I34" s="24"/>
      <c r="J34" s="24"/>
      <c r="L34" s="26"/>
    </row>
    <row r="35" spans="2:15" ht="31.5">
      <c r="B35" s="101" t="s">
        <v>17</v>
      </c>
      <c r="C35" s="102">
        <v>40</v>
      </c>
      <c r="D35" s="89">
        <v>16048</v>
      </c>
      <c r="E35" s="73">
        <v>19372</v>
      </c>
      <c r="F35" s="79">
        <f>F30</f>
        <v>22229</v>
      </c>
      <c r="G35" s="89">
        <v>5550</v>
      </c>
      <c r="H35" s="89">
        <v>5560</v>
      </c>
      <c r="I35" s="89">
        <v>5569</v>
      </c>
      <c r="J35" s="89">
        <v>5550</v>
      </c>
      <c r="L35" s="26"/>
      <c r="N35" s="26"/>
    </row>
    <row r="36" spans="2:15" ht="15.75">
      <c r="B36" s="90" t="s">
        <v>18</v>
      </c>
      <c r="C36" s="91">
        <v>50</v>
      </c>
      <c r="D36" s="89">
        <v>1442</v>
      </c>
      <c r="E36" s="89">
        <v>1474</v>
      </c>
      <c r="F36" s="89">
        <v>1597</v>
      </c>
      <c r="G36" s="89">
        <v>399</v>
      </c>
      <c r="H36" s="89">
        <v>398</v>
      </c>
      <c r="I36" s="89">
        <v>397</v>
      </c>
      <c r="J36" s="89">
        <v>403</v>
      </c>
      <c r="L36" s="26"/>
      <c r="N36" s="26"/>
    </row>
    <row r="37" spans="2:15" ht="15.75">
      <c r="B37" s="8" t="s">
        <v>19</v>
      </c>
      <c r="C37" s="10"/>
      <c r="D37" s="89"/>
      <c r="E37" s="73"/>
      <c r="F37" s="24"/>
      <c r="G37" s="24"/>
      <c r="H37" s="24"/>
      <c r="I37" s="24"/>
      <c r="J37" s="24"/>
      <c r="L37" s="26"/>
      <c r="N37" s="26"/>
    </row>
    <row r="38" spans="2:15" ht="15.75">
      <c r="B38" s="8" t="s">
        <v>20</v>
      </c>
      <c r="C38" s="10">
        <v>51</v>
      </c>
      <c r="D38" s="89">
        <v>9</v>
      </c>
      <c r="E38" s="73">
        <v>9</v>
      </c>
      <c r="F38" s="32">
        <v>6</v>
      </c>
      <c r="G38" s="24">
        <v>2</v>
      </c>
      <c r="H38" s="24">
        <v>2</v>
      </c>
      <c r="I38" s="24">
        <v>1</v>
      </c>
      <c r="J38" s="24">
        <v>1</v>
      </c>
      <c r="L38" s="26"/>
      <c r="N38" s="26"/>
    </row>
    <row r="39" spans="2:15" ht="15.75">
      <c r="B39" s="8" t="s">
        <v>21</v>
      </c>
      <c r="C39" s="10">
        <v>52</v>
      </c>
      <c r="D39" s="89"/>
      <c r="E39" s="73"/>
      <c r="F39" s="24"/>
      <c r="G39" s="24"/>
      <c r="H39" s="24"/>
      <c r="I39" s="24"/>
      <c r="J39" s="24"/>
      <c r="L39" s="26"/>
      <c r="N39" s="26"/>
    </row>
    <row r="40" spans="2:15" ht="31.5" customHeight="1">
      <c r="B40" s="8" t="s">
        <v>22</v>
      </c>
      <c r="C40" s="10">
        <v>53</v>
      </c>
      <c r="D40" s="89"/>
      <c r="E40" s="73"/>
      <c r="F40" s="24"/>
      <c r="G40" s="24"/>
      <c r="H40" s="24"/>
      <c r="I40" s="24"/>
      <c r="J40" s="24"/>
      <c r="L40" s="26"/>
      <c r="N40" s="26"/>
    </row>
    <row r="41" spans="2:15" ht="15.75">
      <c r="B41" s="8" t="s">
        <v>23</v>
      </c>
      <c r="C41" s="10">
        <v>60</v>
      </c>
      <c r="D41" s="89"/>
      <c r="E41" s="73"/>
      <c r="F41" s="24"/>
      <c r="G41" s="24"/>
      <c r="H41" s="24"/>
      <c r="I41" s="24"/>
      <c r="J41" s="24"/>
      <c r="L41" s="26"/>
      <c r="N41" s="26"/>
    </row>
    <row r="42" spans="2:15" ht="15.75">
      <c r="B42" s="8" t="s">
        <v>24</v>
      </c>
      <c r="C42" s="10">
        <v>70</v>
      </c>
      <c r="D42" s="89"/>
      <c r="E42" s="73"/>
      <c r="F42" s="32"/>
      <c r="G42" s="24"/>
      <c r="H42" s="24"/>
      <c r="I42" s="24"/>
      <c r="J42" s="24"/>
      <c r="L42" s="26"/>
      <c r="N42" s="26"/>
    </row>
    <row r="43" spans="2:15" ht="15.75">
      <c r="B43" s="8" t="s">
        <v>25</v>
      </c>
      <c r="C43" s="10">
        <v>80</v>
      </c>
      <c r="D43" s="89">
        <v>169</v>
      </c>
      <c r="E43" s="89">
        <v>124</v>
      </c>
      <c r="F43" s="32">
        <v>116</v>
      </c>
      <c r="G43" s="24">
        <v>29</v>
      </c>
      <c r="H43" s="24">
        <v>29</v>
      </c>
      <c r="I43" s="24">
        <v>29</v>
      </c>
      <c r="J43" s="24">
        <v>29</v>
      </c>
      <c r="L43" s="26"/>
      <c r="N43" s="26"/>
    </row>
    <row r="44" spans="2:15" ht="15.75">
      <c r="B44" s="8" t="s">
        <v>26</v>
      </c>
      <c r="C44" s="10"/>
      <c r="D44" s="89"/>
      <c r="E44" s="73"/>
      <c r="F44" s="24"/>
      <c r="G44" s="24"/>
      <c r="H44" s="24"/>
      <c r="I44" s="24"/>
      <c r="J44" s="24"/>
      <c r="L44" s="26"/>
      <c r="N44" s="26"/>
    </row>
    <row r="45" spans="2:15" ht="15.75">
      <c r="B45" s="8" t="s">
        <v>27</v>
      </c>
      <c r="C45" s="10">
        <v>81</v>
      </c>
      <c r="D45" s="89"/>
      <c r="E45" s="73"/>
      <c r="F45" s="24"/>
      <c r="G45" s="24"/>
      <c r="H45" s="24"/>
      <c r="I45" s="24"/>
      <c r="J45" s="24"/>
      <c r="L45" s="26"/>
      <c r="N45" s="26"/>
    </row>
    <row r="46" spans="2:15" ht="15.75">
      <c r="B46" s="8" t="s">
        <v>28</v>
      </c>
      <c r="C46" s="10">
        <v>82</v>
      </c>
      <c r="D46" s="89">
        <v>169</v>
      </c>
      <c r="E46" s="73">
        <v>5</v>
      </c>
      <c r="F46" s="24">
        <v>5</v>
      </c>
      <c r="G46" s="24">
        <v>2</v>
      </c>
      <c r="H46" s="24">
        <v>1</v>
      </c>
      <c r="I46" s="24">
        <v>1</v>
      </c>
      <c r="J46" s="24">
        <v>1</v>
      </c>
      <c r="L46" s="26"/>
      <c r="N46" s="26"/>
    </row>
    <row r="47" spans="2:15" ht="15.75">
      <c r="B47" s="7" t="s">
        <v>29</v>
      </c>
      <c r="C47" s="9">
        <v>90</v>
      </c>
      <c r="D47" s="110">
        <f>D35+D36+D41+D42+D43</f>
        <v>17659</v>
      </c>
      <c r="E47" s="68">
        <f>E35+E36+E41+E42+E43</f>
        <v>20970</v>
      </c>
      <c r="F47" s="31">
        <f>F35+F36+F41+F42+F43</f>
        <v>23942</v>
      </c>
      <c r="G47" s="30">
        <f t="shared" ref="G47:J47" si="1">G35+G36+G41+G42+G43</f>
        <v>5978</v>
      </c>
      <c r="H47" s="30">
        <f t="shared" si="1"/>
        <v>5987</v>
      </c>
      <c r="I47" s="30">
        <f t="shared" si="1"/>
        <v>5995</v>
      </c>
      <c r="J47" s="30">
        <f t="shared" si="1"/>
        <v>5982</v>
      </c>
      <c r="L47" s="26"/>
      <c r="N47" s="26"/>
    </row>
    <row r="48" spans="2:15" ht="15.75">
      <c r="B48" s="7" t="s">
        <v>30</v>
      </c>
      <c r="C48" s="10"/>
      <c r="D48" s="89"/>
      <c r="E48" s="73"/>
      <c r="F48" s="24"/>
      <c r="G48" s="24"/>
      <c r="H48" s="24"/>
      <c r="I48" s="24"/>
      <c r="J48" s="24"/>
      <c r="L48" s="26"/>
      <c r="N48" s="26"/>
    </row>
    <row r="49" spans="2:14" ht="31.5">
      <c r="B49" s="8" t="s">
        <v>31</v>
      </c>
      <c r="C49" s="10">
        <v>100</v>
      </c>
      <c r="D49" s="89">
        <v>14907</v>
      </c>
      <c r="E49" s="74">
        <v>16333</v>
      </c>
      <c r="F49" s="85">
        <v>17743</v>
      </c>
      <c r="G49" s="24">
        <v>4430</v>
      </c>
      <c r="H49" s="24">
        <v>4440</v>
      </c>
      <c r="I49" s="24">
        <v>4443</v>
      </c>
      <c r="J49" s="24">
        <v>4430</v>
      </c>
      <c r="L49" s="26"/>
      <c r="N49" s="26"/>
    </row>
    <row r="50" spans="2:14" ht="15.75">
      <c r="B50" s="8" t="s">
        <v>32</v>
      </c>
      <c r="C50" s="10">
        <v>110</v>
      </c>
      <c r="D50" s="89">
        <v>2586</v>
      </c>
      <c r="E50" s="73">
        <v>2998</v>
      </c>
      <c r="F50" s="32">
        <v>4412</v>
      </c>
      <c r="G50" s="24">
        <v>1103</v>
      </c>
      <c r="H50" s="24">
        <v>1103</v>
      </c>
      <c r="I50" s="24">
        <v>1103</v>
      </c>
      <c r="J50" s="24">
        <v>1103</v>
      </c>
      <c r="L50" s="26"/>
      <c r="N50" s="26"/>
    </row>
    <row r="51" spans="2:14" ht="15" customHeight="1">
      <c r="B51" s="135" t="s">
        <v>33</v>
      </c>
      <c r="C51" s="143">
        <v>120</v>
      </c>
      <c r="D51" s="144"/>
      <c r="E51" s="145"/>
      <c r="F51" s="147"/>
      <c r="G51" s="147"/>
      <c r="H51" s="147"/>
      <c r="I51" s="147"/>
      <c r="J51" s="147"/>
      <c r="L51" s="26"/>
      <c r="N51" s="26"/>
    </row>
    <row r="52" spans="2:14" ht="3" customHeight="1">
      <c r="B52" s="135"/>
      <c r="C52" s="143"/>
      <c r="D52" s="144"/>
      <c r="E52" s="146"/>
      <c r="F52" s="147"/>
      <c r="G52" s="147"/>
      <c r="H52" s="147"/>
      <c r="I52" s="147"/>
      <c r="J52" s="147"/>
      <c r="L52" s="26"/>
      <c r="N52" s="26"/>
    </row>
    <row r="53" spans="2:14" ht="15.75">
      <c r="B53" s="90" t="s">
        <v>34</v>
      </c>
      <c r="C53" s="91">
        <v>130</v>
      </c>
      <c r="D53" s="89">
        <v>1555</v>
      </c>
      <c r="E53" s="89">
        <v>1510</v>
      </c>
      <c r="F53" s="89">
        <v>1670</v>
      </c>
      <c r="G53" s="89">
        <v>415</v>
      </c>
      <c r="H53" s="89">
        <v>415</v>
      </c>
      <c r="I53" s="89">
        <v>420</v>
      </c>
      <c r="J53" s="89">
        <v>420</v>
      </c>
      <c r="L53" s="26"/>
      <c r="N53" s="26"/>
    </row>
    <row r="54" spans="2:14" ht="15.75">
      <c r="B54" s="8" t="s">
        <v>35</v>
      </c>
      <c r="C54" s="10">
        <v>140</v>
      </c>
      <c r="D54" s="89"/>
      <c r="E54" s="73">
        <v>0</v>
      </c>
      <c r="F54" s="24">
        <v>0</v>
      </c>
      <c r="G54" s="24"/>
      <c r="H54" s="24"/>
      <c r="I54" s="24"/>
      <c r="J54" s="24"/>
      <c r="L54" s="26"/>
      <c r="N54" s="26"/>
    </row>
    <row r="55" spans="2:14" ht="15.75">
      <c r="B55" s="8" t="s">
        <v>36</v>
      </c>
      <c r="C55" s="10">
        <v>150</v>
      </c>
      <c r="D55" s="89"/>
      <c r="E55" s="73"/>
      <c r="F55" s="24"/>
      <c r="G55" s="24"/>
      <c r="H55" s="24"/>
      <c r="I55" s="24"/>
      <c r="J55" s="24"/>
      <c r="L55" s="26"/>
      <c r="N55" s="26"/>
    </row>
    <row r="56" spans="2:14" ht="15.75">
      <c r="B56" s="8" t="s">
        <v>37</v>
      </c>
      <c r="C56" s="10">
        <v>160</v>
      </c>
      <c r="D56" s="89">
        <v>6</v>
      </c>
      <c r="E56" s="73">
        <v>6</v>
      </c>
      <c r="F56" s="32">
        <v>43</v>
      </c>
      <c r="G56" s="24">
        <v>11</v>
      </c>
      <c r="H56" s="24">
        <v>11</v>
      </c>
      <c r="I56" s="24">
        <v>11</v>
      </c>
      <c r="J56" s="24">
        <v>10</v>
      </c>
      <c r="L56" s="26"/>
      <c r="N56" s="26"/>
    </row>
    <row r="57" spans="2:14" ht="15.75">
      <c r="B57" s="55" t="s">
        <v>38</v>
      </c>
      <c r="C57" s="56">
        <v>170</v>
      </c>
      <c r="D57" s="110">
        <f>SUM(D49:D56)</f>
        <v>19054</v>
      </c>
      <c r="E57" s="68">
        <f>SUM(E49:E56)</f>
        <v>20847</v>
      </c>
      <c r="F57" s="30">
        <f>SUM(F49:F56)</f>
        <v>23868</v>
      </c>
      <c r="G57" s="30">
        <f t="shared" ref="G57:J57" si="2">SUM(G49:G56)</f>
        <v>5959</v>
      </c>
      <c r="H57" s="30">
        <f t="shared" si="2"/>
        <v>5969</v>
      </c>
      <c r="I57" s="30">
        <f t="shared" si="2"/>
        <v>5977</v>
      </c>
      <c r="J57" s="30">
        <f t="shared" si="2"/>
        <v>5963</v>
      </c>
      <c r="L57" s="26"/>
      <c r="N57" s="26"/>
    </row>
    <row r="58" spans="2:14" ht="27.75" customHeight="1">
      <c r="B58" s="53"/>
      <c r="C58" s="46"/>
      <c r="D58" s="111"/>
      <c r="E58" s="67"/>
      <c r="F58" s="54"/>
      <c r="G58" s="54"/>
      <c r="H58" s="54"/>
      <c r="I58" s="54"/>
      <c r="J58" s="54"/>
      <c r="L58" s="26"/>
      <c r="N58" s="26"/>
    </row>
    <row r="59" spans="2:14" ht="15" customHeight="1">
      <c r="B59" s="148" t="s">
        <v>39</v>
      </c>
      <c r="C59" s="143"/>
      <c r="D59" s="144"/>
      <c r="E59" s="145"/>
      <c r="F59" s="147"/>
      <c r="G59" s="147"/>
      <c r="H59" s="147"/>
      <c r="I59" s="147"/>
      <c r="J59" s="147"/>
      <c r="L59" s="26"/>
      <c r="N59" s="26"/>
    </row>
    <row r="60" spans="2:14" ht="6.75" customHeight="1">
      <c r="B60" s="148"/>
      <c r="C60" s="143"/>
      <c r="D60" s="144"/>
      <c r="E60" s="149"/>
      <c r="F60" s="147"/>
      <c r="G60" s="147"/>
      <c r="H60" s="147"/>
      <c r="I60" s="147"/>
      <c r="J60" s="147"/>
      <c r="L60" s="26"/>
      <c r="N60" s="26"/>
    </row>
    <row r="61" spans="2:14" ht="3.75" hidden="1" customHeight="1">
      <c r="B61" s="148"/>
      <c r="C61" s="143"/>
      <c r="D61" s="144"/>
      <c r="E61" s="146"/>
      <c r="F61" s="147"/>
      <c r="G61" s="147"/>
      <c r="H61" s="147"/>
      <c r="I61" s="147"/>
      <c r="J61" s="147"/>
      <c r="L61" s="26"/>
      <c r="N61" s="26"/>
    </row>
    <row r="62" spans="2:14" ht="15.75">
      <c r="B62" s="8" t="s">
        <v>40</v>
      </c>
      <c r="C62" s="10">
        <v>180</v>
      </c>
      <c r="D62" s="89">
        <f>D35-D49</f>
        <v>1141</v>
      </c>
      <c r="E62" s="73">
        <f>E35-E49</f>
        <v>3039</v>
      </c>
      <c r="F62" s="24">
        <f>F35-F49</f>
        <v>4486</v>
      </c>
      <c r="G62" s="24">
        <f>G35-G49</f>
        <v>1120</v>
      </c>
      <c r="H62" s="24">
        <f t="shared" ref="H62:J62" si="3">H35-H49</f>
        <v>1120</v>
      </c>
      <c r="I62" s="24">
        <f t="shared" si="3"/>
        <v>1126</v>
      </c>
      <c r="J62" s="24">
        <f t="shared" si="3"/>
        <v>1120</v>
      </c>
      <c r="L62" s="26"/>
      <c r="N62" s="26"/>
    </row>
    <row r="63" spans="2:14" ht="15.75">
      <c r="B63" s="8" t="s">
        <v>41</v>
      </c>
      <c r="C63" s="10">
        <v>181</v>
      </c>
      <c r="D63" s="89">
        <v>1141</v>
      </c>
      <c r="E63" s="73">
        <v>3039</v>
      </c>
      <c r="F63" s="77">
        <f>F62</f>
        <v>4486</v>
      </c>
      <c r="G63" s="120">
        <f t="shared" ref="G63:J63" si="4">G62</f>
        <v>1120</v>
      </c>
      <c r="H63" s="120">
        <f t="shared" si="4"/>
        <v>1120</v>
      </c>
      <c r="I63" s="120">
        <f t="shared" si="4"/>
        <v>1126</v>
      </c>
      <c r="J63" s="120">
        <f t="shared" si="4"/>
        <v>1120</v>
      </c>
      <c r="L63" s="26"/>
    </row>
    <row r="64" spans="2:14" ht="15.75">
      <c r="B64" s="8" t="s">
        <v>42</v>
      </c>
      <c r="C64" s="10">
        <v>182</v>
      </c>
      <c r="D64" s="89"/>
      <c r="E64" s="73"/>
      <c r="F64" s="24"/>
      <c r="G64" s="24"/>
      <c r="H64" s="24"/>
      <c r="I64" s="24"/>
      <c r="J64" s="24"/>
      <c r="L64" s="26"/>
    </row>
    <row r="65" spans="2:14" ht="15.75">
      <c r="B65" s="8" t="s">
        <v>43</v>
      </c>
      <c r="C65" s="10">
        <v>190</v>
      </c>
      <c r="D65" s="89">
        <f t="shared" ref="D65:J65" si="5">D62-D50+D36-D53</f>
        <v>-1558</v>
      </c>
      <c r="E65" s="73">
        <f t="shared" si="5"/>
        <v>5</v>
      </c>
      <c r="F65" s="24">
        <f t="shared" si="5"/>
        <v>1</v>
      </c>
      <c r="G65" s="24">
        <f t="shared" si="5"/>
        <v>1</v>
      </c>
      <c r="H65" s="24">
        <f t="shared" si="5"/>
        <v>0</v>
      </c>
      <c r="I65" s="24">
        <f t="shared" si="5"/>
        <v>0</v>
      </c>
      <c r="J65" s="24">
        <f t="shared" si="5"/>
        <v>0</v>
      </c>
      <c r="L65" s="26"/>
    </row>
    <row r="66" spans="2:14" ht="15.75">
      <c r="B66" s="8" t="s">
        <v>44</v>
      </c>
      <c r="C66" s="10">
        <v>191</v>
      </c>
      <c r="D66" s="89"/>
      <c r="E66" s="73">
        <v>5</v>
      </c>
      <c r="F66" s="77">
        <f>F65</f>
        <v>1</v>
      </c>
      <c r="G66" s="120">
        <f t="shared" ref="G66:J66" si="6">G65</f>
        <v>1</v>
      </c>
      <c r="H66" s="120">
        <f t="shared" si="6"/>
        <v>0</v>
      </c>
      <c r="I66" s="120">
        <f t="shared" si="6"/>
        <v>0</v>
      </c>
      <c r="J66" s="120">
        <f t="shared" si="6"/>
        <v>0</v>
      </c>
      <c r="L66" s="26"/>
    </row>
    <row r="67" spans="2:14" ht="15.75">
      <c r="B67" s="8" t="s">
        <v>45</v>
      </c>
      <c r="C67" s="10">
        <v>192</v>
      </c>
      <c r="D67" s="89">
        <v>1558</v>
      </c>
      <c r="E67" s="73"/>
      <c r="F67" s="24"/>
      <c r="G67" s="24"/>
      <c r="H67" s="24"/>
      <c r="I67" s="24"/>
      <c r="J67" s="24"/>
      <c r="L67" s="26"/>
    </row>
    <row r="68" spans="2:14" ht="31.5">
      <c r="B68" s="8" t="s">
        <v>46</v>
      </c>
      <c r="C68" s="10">
        <v>200</v>
      </c>
      <c r="D68" s="89">
        <f t="shared" ref="D68:J68" si="7">D65+D42-D54+D43-D56</f>
        <v>-1395</v>
      </c>
      <c r="E68" s="73">
        <f t="shared" si="7"/>
        <v>123</v>
      </c>
      <c r="F68" s="29">
        <f t="shared" si="7"/>
        <v>74</v>
      </c>
      <c r="G68" s="78">
        <f t="shared" si="7"/>
        <v>19</v>
      </c>
      <c r="H68" s="78">
        <f t="shared" si="7"/>
        <v>18</v>
      </c>
      <c r="I68" s="78">
        <f t="shared" si="7"/>
        <v>18</v>
      </c>
      <c r="J68" s="78">
        <f t="shared" si="7"/>
        <v>19</v>
      </c>
      <c r="L68" s="26"/>
    </row>
    <row r="69" spans="2:14" ht="15.75">
      <c r="B69" s="8" t="s">
        <v>41</v>
      </c>
      <c r="C69" s="10">
        <v>201</v>
      </c>
      <c r="D69" s="89"/>
      <c r="E69" s="73">
        <v>123</v>
      </c>
      <c r="F69" s="79">
        <f>F68</f>
        <v>74</v>
      </c>
      <c r="G69" s="79">
        <f t="shared" ref="G69:J69" si="8">G68</f>
        <v>19</v>
      </c>
      <c r="H69" s="79">
        <f t="shared" si="8"/>
        <v>18</v>
      </c>
      <c r="I69" s="79">
        <f t="shared" si="8"/>
        <v>18</v>
      </c>
      <c r="J69" s="79">
        <f t="shared" si="8"/>
        <v>19</v>
      </c>
      <c r="L69" s="26"/>
    </row>
    <row r="70" spans="2:14" ht="15.75">
      <c r="B70" s="8" t="s">
        <v>42</v>
      </c>
      <c r="C70" s="10">
        <v>202</v>
      </c>
      <c r="D70" s="89">
        <v>1395</v>
      </c>
      <c r="E70" s="73"/>
      <c r="F70" s="24"/>
      <c r="G70" s="24"/>
      <c r="H70" s="24"/>
      <c r="I70" s="24"/>
      <c r="J70" s="24"/>
      <c r="L70" s="26"/>
    </row>
    <row r="71" spans="2:14" ht="15.75">
      <c r="B71" s="8" t="s">
        <v>47</v>
      </c>
      <c r="C71" s="10">
        <v>210</v>
      </c>
      <c r="D71" s="89"/>
      <c r="E71" s="69">
        <f>E68*18%</f>
        <v>22.14</v>
      </c>
      <c r="F71" s="29">
        <f>F68*18%</f>
        <v>13.32</v>
      </c>
      <c r="G71" s="29">
        <f t="shared" ref="G71:J71" si="9">G68*18%</f>
        <v>3.42</v>
      </c>
      <c r="H71" s="29">
        <f t="shared" si="9"/>
        <v>3.2399999999999998</v>
      </c>
      <c r="I71" s="29">
        <f t="shared" si="9"/>
        <v>3.2399999999999998</v>
      </c>
      <c r="J71" s="29">
        <f t="shared" si="9"/>
        <v>3.42</v>
      </c>
      <c r="L71" s="26"/>
    </row>
    <row r="72" spans="2:14" ht="15.75">
      <c r="B72" s="8" t="s">
        <v>48</v>
      </c>
      <c r="C72" s="10">
        <v>220</v>
      </c>
      <c r="D72" s="89"/>
      <c r="E72" s="69">
        <f t="shared" ref="E72:J72" si="10">E68-E71</f>
        <v>100.86</v>
      </c>
      <c r="F72" s="29">
        <f t="shared" si="10"/>
        <v>60.68</v>
      </c>
      <c r="G72" s="29">
        <f t="shared" si="10"/>
        <v>15.58</v>
      </c>
      <c r="H72" s="29">
        <f t="shared" si="10"/>
        <v>14.76</v>
      </c>
      <c r="I72" s="29">
        <f t="shared" si="10"/>
        <v>14.76</v>
      </c>
      <c r="J72" s="29">
        <f t="shared" si="10"/>
        <v>15.58</v>
      </c>
      <c r="L72" s="26"/>
      <c r="M72" s="26"/>
    </row>
    <row r="73" spans="2:14" ht="15.75">
      <c r="B73" s="8" t="s">
        <v>44</v>
      </c>
      <c r="C73" s="10">
        <v>221</v>
      </c>
      <c r="D73" s="89"/>
      <c r="E73" s="73">
        <v>101</v>
      </c>
      <c r="F73" s="79">
        <f>F72</f>
        <v>60.68</v>
      </c>
      <c r="G73" s="79">
        <f t="shared" ref="G73:J73" si="11">G72</f>
        <v>15.58</v>
      </c>
      <c r="H73" s="79">
        <f t="shared" si="11"/>
        <v>14.76</v>
      </c>
      <c r="I73" s="79">
        <f t="shared" si="11"/>
        <v>14.76</v>
      </c>
      <c r="J73" s="79">
        <f t="shared" si="11"/>
        <v>15.58</v>
      </c>
      <c r="L73" s="26"/>
      <c r="M73" s="26"/>
    </row>
    <row r="74" spans="2:14" ht="15.75">
      <c r="B74" s="8" t="s">
        <v>45</v>
      </c>
      <c r="C74" s="10">
        <v>222</v>
      </c>
      <c r="D74" s="89"/>
      <c r="E74" s="73"/>
      <c r="F74" s="24"/>
      <c r="G74" s="24"/>
      <c r="H74" s="24"/>
      <c r="I74" s="24"/>
      <c r="J74" s="24"/>
      <c r="L74" s="26"/>
    </row>
    <row r="75" spans="2:14" ht="15.75">
      <c r="B75" s="8" t="s">
        <v>49</v>
      </c>
      <c r="C75" s="10">
        <v>230</v>
      </c>
      <c r="D75" s="89"/>
      <c r="E75" s="69">
        <f>E73*15%</f>
        <v>15.149999999999999</v>
      </c>
      <c r="F75" s="69">
        <f>F73*15%</f>
        <v>9.1020000000000003</v>
      </c>
      <c r="G75" s="88">
        <f t="shared" ref="G75:J75" si="12">G73*15%</f>
        <v>2.3369999999999997</v>
      </c>
      <c r="H75" s="69">
        <f t="shared" si="12"/>
        <v>2.214</v>
      </c>
      <c r="I75" s="69">
        <f t="shared" si="12"/>
        <v>2.214</v>
      </c>
      <c r="J75" s="69">
        <f t="shared" si="12"/>
        <v>2.3369999999999997</v>
      </c>
      <c r="L75" s="26"/>
      <c r="M75" s="26"/>
    </row>
    <row r="76" spans="2:14" ht="15.75">
      <c r="B76" s="137"/>
      <c r="C76" s="138"/>
      <c r="D76" s="138"/>
      <c r="E76" s="138"/>
      <c r="F76" s="138"/>
      <c r="G76" s="138"/>
      <c r="H76" s="138"/>
      <c r="I76" s="138"/>
      <c r="J76" s="139"/>
      <c r="L76" s="26"/>
    </row>
    <row r="77" spans="2:14" ht="15.75">
      <c r="B77" s="150" t="s">
        <v>50</v>
      </c>
      <c r="C77" s="151"/>
      <c r="D77" s="151"/>
      <c r="E77" s="151"/>
      <c r="F77" s="151"/>
      <c r="G77" s="151"/>
      <c r="H77" s="151"/>
      <c r="I77" s="151"/>
      <c r="J77" s="152"/>
      <c r="L77" s="26"/>
    </row>
    <row r="78" spans="2:14" ht="15.75" customHeight="1">
      <c r="B78" s="140"/>
      <c r="C78" s="141"/>
      <c r="D78" s="141"/>
      <c r="E78" s="141"/>
      <c r="F78" s="141"/>
      <c r="G78" s="141"/>
      <c r="H78" s="141"/>
      <c r="I78" s="141"/>
      <c r="J78" s="142"/>
      <c r="L78" s="26"/>
    </row>
    <row r="79" spans="2:14" ht="15.75">
      <c r="B79" s="8" t="s">
        <v>51</v>
      </c>
      <c r="C79" s="10">
        <v>240</v>
      </c>
      <c r="D79" s="90">
        <v>3909</v>
      </c>
      <c r="E79" s="65">
        <v>3856</v>
      </c>
      <c r="F79" s="8">
        <v>5808</v>
      </c>
      <c r="G79" s="8">
        <v>1450</v>
      </c>
      <c r="H79" s="8">
        <v>1454</v>
      </c>
      <c r="I79" s="8">
        <v>1454</v>
      </c>
      <c r="J79" s="8">
        <v>1450</v>
      </c>
      <c r="L79" s="26"/>
      <c r="N79" s="26"/>
    </row>
    <row r="80" spans="2:14" ht="15.75">
      <c r="B80" s="8" t="s">
        <v>52</v>
      </c>
      <c r="C80" s="10">
        <v>250</v>
      </c>
      <c r="D80" s="90">
        <v>9707</v>
      </c>
      <c r="E80" s="65">
        <v>11727</v>
      </c>
      <c r="F80" s="8">
        <v>11964</v>
      </c>
      <c r="G80" s="8">
        <v>2990</v>
      </c>
      <c r="H80" s="8">
        <v>2990</v>
      </c>
      <c r="I80" s="8">
        <v>2990</v>
      </c>
      <c r="J80" s="8">
        <v>2994</v>
      </c>
      <c r="L80" s="26"/>
      <c r="N80" s="26"/>
    </row>
    <row r="81" spans="2:14" ht="15.75">
      <c r="B81" s="8" t="s">
        <v>53</v>
      </c>
      <c r="C81" s="10">
        <v>260</v>
      </c>
      <c r="D81" s="90">
        <v>2171</v>
      </c>
      <c r="E81" s="65">
        <v>2580</v>
      </c>
      <c r="F81" s="25">
        <v>2632</v>
      </c>
      <c r="G81" s="25">
        <f>G80*22%</f>
        <v>657.8</v>
      </c>
      <c r="H81" s="25">
        <f t="shared" ref="H81:J81" si="13">H80*22%</f>
        <v>657.8</v>
      </c>
      <c r="I81" s="25">
        <f t="shared" si="13"/>
        <v>657.8</v>
      </c>
      <c r="J81" s="25">
        <f t="shared" si="13"/>
        <v>658.68</v>
      </c>
      <c r="L81" s="26"/>
      <c r="N81" s="26"/>
    </row>
    <row r="82" spans="2:14" ht="15.75">
      <c r="B82" s="8" t="s">
        <v>54</v>
      </c>
      <c r="C82" s="10">
        <v>270</v>
      </c>
      <c r="D82" s="90">
        <v>1256</v>
      </c>
      <c r="E82" s="65">
        <v>1109</v>
      </c>
      <c r="F82" s="8">
        <v>1256</v>
      </c>
      <c r="G82" s="8">
        <v>314</v>
      </c>
      <c r="H82" s="8">
        <v>314</v>
      </c>
      <c r="I82" s="8">
        <v>314</v>
      </c>
      <c r="J82" s="8">
        <v>314</v>
      </c>
      <c r="L82" s="26"/>
      <c r="N82" s="26"/>
    </row>
    <row r="83" spans="2:14" ht="15.75">
      <c r="B83" s="8" t="s">
        <v>55</v>
      </c>
      <c r="C83" s="10">
        <v>280</v>
      </c>
      <c r="D83" s="90">
        <v>2007</v>
      </c>
      <c r="E83" s="65">
        <v>1770</v>
      </c>
      <c r="F83" s="8">
        <v>1168</v>
      </c>
      <c r="G83" s="8">
        <v>292</v>
      </c>
      <c r="H83" s="118">
        <v>292</v>
      </c>
      <c r="I83" s="118">
        <v>292</v>
      </c>
      <c r="J83" s="118">
        <v>292</v>
      </c>
      <c r="L83" s="26"/>
      <c r="N83" s="26"/>
    </row>
    <row r="84" spans="2:14" ht="11.25" customHeight="1">
      <c r="B84" s="135" t="s">
        <v>56</v>
      </c>
      <c r="C84" s="143">
        <v>290</v>
      </c>
      <c r="D84" s="157">
        <f>D79+D80+D81+D82+D83</f>
        <v>19050</v>
      </c>
      <c r="E84" s="158">
        <f>E79+E80+E81+E82+E83</f>
        <v>21042</v>
      </c>
      <c r="F84" s="153">
        <f>F79+F80+F81+F82+F83</f>
        <v>22828</v>
      </c>
      <c r="G84" s="153">
        <f t="shared" ref="G84:J84" si="14">G79+G80+G81+G82+G83</f>
        <v>5703.8</v>
      </c>
      <c r="H84" s="153">
        <f t="shared" si="14"/>
        <v>5707.8</v>
      </c>
      <c r="I84" s="153">
        <f t="shared" si="14"/>
        <v>5707.8</v>
      </c>
      <c r="J84" s="153">
        <f t="shared" si="14"/>
        <v>5708.68</v>
      </c>
      <c r="L84" s="26"/>
    </row>
    <row r="85" spans="2:14" ht="8.25" customHeight="1">
      <c r="B85" s="135"/>
      <c r="C85" s="143"/>
      <c r="D85" s="157"/>
      <c r="E85" s="158"/>
      <c r="F85" s="153"/>
      <c r="G85" s="153"/>
      <c r="H85" s="153"/>
      <c r="I85" s="153"/>
      <c r="J85" s="153"/>
      <c r="L85" s="26"/>
    </row>
    <row r="86" spans="2:14" ht="7.5" customHeight="1">
      <c r="B86" s="135"/>
      <c r="C86" s="143"/>
      <c r="D86" s="157"/>
      <c r="E86" s="158"/>
      <c r="F86" s="153"/>
      <c r="G86" s="153"/>
      <c r="H86" s="153"/>
      <c r="I86" s="153"/>
      <c r="J86" s="153"/>
      <c r="L86" s="26"/>
    </row>
    <row r="87" spans="2:14" ht="32.25" customHeight="1">
      <c r="B87" s="44"/>
      <c r="C87" s="44"/>
      <c r="D87" s="106"/>
      <c r="E87" s="67"/>
      <c r="F87" s="44"/>
      <c r="G87" s="44"/>
      <c r="H87" s="44"/>
      <c r="I87" s="44"/>
      <c r="J87" s="44"/>
      <c r="K87" s="26"/>
      <c r="L87" s="26"/>
    </row>
    <row r="88" spans="2:14" ht="15.75">
      <c r="B88" s="154" t="s">
        <v>57</v>
      </c>
      <c r="C88" s="155"/>
      <c r="D88" s="155"/>
      <c r="E88" s="155"/>
      <c r="F88" s="155"/>
      <c r="G88" s="155"/>
      <c r="H88" s="155"/>
      <c r="I88" s="155"/>
      <c r="J88" s="156"/>
      <c r="L88" s="26"/>
    </row>
    <row r="89" spans="2:14" ht="32.25" customHeight="1">
      <c r="B89" s="7" t="s">
        <v>58</v>
      </c>
      <c r="C89" s="9">
        <v>300</v>
      </c>
      <c r="D89" s="112">
        <f>D90+D91+D92+D93</f>
        <v>5498</v>
      </c>
      <c r="E89" s="99">
        <f>E90+E91+E92+E93+E98+E99</f>
        <v>5882</v>
      </c>
      <c r="F89" s="99">
        <f>F90+F91+F92+F93+F98+F99</f>
        <v>2382</v>
      </c>
      <c r="G89" s="99">
        <f t="shared" ref="G89:J89" si="15">G90+G91+G92+G93+G98+G99</f>
        <v>595</v>
      </c>
      <c r="H89" s="99">
        <f t="shared" si="15"/>
        <v>595</v>
      </c>
      <c r="I89" s="99">
        <f t="shared" si="15"/>
        <v>595</v>
      </c>
      <c r="J89" s="99">
        <f t="shared" si="15"/>
        <v>597</v>
      </c>
      <c r="L89" s="26"/>
    </row>
    <row r="90" spans="2:14" ht="24" customHeight="1">
      <c r="B90" s="8" t="s">
        <v>59</v>
      </c>
      <c r="C90" s="10">
        <v>301</v>
      </c>
      <c r="D90" s="90"/>
      <c r="E90" s="65"/>
      <c r="F90" s="79"/>
      <c r="G90" s="25"/>
      <c r="H90" s="25"/>
      <c r="I90" s="25"/>
      <c r="J90" s="25"/>
      <c r="L90" s="26"/>
    </row>
    <row r="91" spans="2:14" ht="31.5">
      <c r="B91" s="38" t="s">
        <v>107</v>
      </c>
      <c r="C91" s="10">
        <v>302</v>
      </c>
      <c r="D91" s="89">
        <v>2549</v>
      </c>
      <c r="E91" s="66">
        <v>2578</v>
      </c>
      <c r="F91" s="79">
        <f>G91+H91+I91+J91</f>
        <v>0</v>
      </c>
      <c r="G91" s="79"/>
      <c r="H91" s="79"/>
      <c r="I91" s="79"/>
      <c r="J91" s="79"/>
      <c r="L91" s="26"/>
      <c r="N91" s="26"/>
    </row>
    <row r="92" spans="2:14" ht="36.75" customHeight="1">
      <c r="B92" s="38" t="s">
        <v>108</v>
      </c>
      <c r="C92" s="10">
        <v>303</v>
      </c>
      <c r="D92" s="89"/>
      <c r="E92" s="66"/>
      <c r="F92" s="79"/>
      <c r="G92" s="79"/>
      <c r="H92" s="79"/>
      <c r="I92" s="79"/>
      <c r="J92" s="79"/>
      <c r="L92" s="26"/>
    </row>
    <row r="93" spans="2:14" ht="21" customHeight="1">
      <c r="B93" s="92" t="s">
        <v>127</v>
      </c>
      <c r="C93" s="10">
        <v>304</v>
      </c>
      <c r="D93" s="89">
        <f>D94+D95+D96+D97+D98+D99</f>
        <v>2949</v>
      </c>
      <c r="E93" s="89">
        <v>3304</v>
      </c>
      <c r="F93" s="119">
        <f>F94+F95+F96+F97+F98+F99</f>
        <v>2382</v>
      </c>
      <c r="G93" s="119">
        <f t="shared" ref="G93:J93" si="16">G94+G95+G96+G97+G98+G99</f>
        <v>595</v>
      </c>
      <c r="H93" s="119">
        <f t="shared" si="16"/>
        <v>595</v>
      </c>
      <c r="I93" s="119">
        <f t="shared" si="16"/>
        <v>595</v>
      </c>
      <c r="J93" s="119">
        <f t="shared" si="16"/>
        <v>597</v>
      </c>
      <c r="L93" s="26"/>
    </row>
    <row r="94" spans="2:14" ht="16.5" customHeight="1">
      <c r="B94" s="92" t="s">
        <v>123</v>
      </c>
      <c r="C94" s="93"/>
      <c r="D94" s="89">
        <v>1002</v>
      </c>
      <c r="E94" s="95">
        <v>984</v>
      </c>
      <c r="F94" s="79">
        <f>G94+H94+I94+J94</f>
        <v>0</v>
      </c>
      <c r="G94" s="79"/>
      <c r="H94" s="79"/>
      <c r="I94" s="79"/>
      <c r="J94" s="79"/>
      <c r="L94" s="98"/>
    </row>
    <row r="95" spans="2:14" ht="15.75" customHeight="1">
      <c r="B95" s="92" t="s">
        <v>124</v>
      </c>
      <c r="C95" s="93"/>
      <c r="D95" s="89">
        <v>149</v>
      </c>
      <c r="E95" s="95">
        <v>176</v>
      </c>
      <c r="F95" s="79">
        <v>180</v>
      </c>
      <c r="G95" s="79">
        <v>45</v>
      </c>
      <c r="H95" s="79">
        <v>45</v>
      </c>
      <c r="I95" s="79">
        <v>45</v>
      </c>
      <c r="J95" s="79">
        <v>45</v>
      </c>
      <c r="K95" s="26"/>
      <c r="L95" s="26"/>
    </row>
    <row r="96" spans="2:14" ht="15.75" customHeight="1">
      <c r="B96" s="92" t="s">
        <v>125</v>
      </c>
      <c r="C96" s="93"/>
      <c r="D96" s="89">
        <v>1765</v>
      </c>
      <c r="E96" s="95">
        <v>2111</v>
      </c>
      <c r="F96" s="100">
        <v>2153</v>
      </c>
      <c r="G96" s="79">
        <v>538</v>
      </c>
      <c r="H96" s="79">
        <v>538</v>
      </c>
      <c r="I96" s="79">
        <v>538</v>
      </c>
      <c r="J96" s="79">
        <v>539</v>
      </c>
      <c r="K96" s="26"/>
      <c r="L96" s="26"/>
      <c r="M96" s="26"/>
    </row>
    <row r="97" spans="2:13" ht="15" customHeight="1">
      <c r="B97" s="92" t="s">
        <v>126</v>
      </c>
      <c r="C97" s="93"/>
      <c r="D97" s="89">
        <v>33</v>
      </c>
      <c r="E97" s="95">
        <v>34</v>
      </c>
      <c r="F97" s="79">
        <v>49</v>
      </c>
      <c r="G97" s="79">
        <v>12</v>
      </c>
      <c r="H97" s="79">
        <v>12</v>
      </c>
      <c r="I97" s="79">
        <v>12</v>
      </c>
      <c r="J97" s="79">
        <v>13</v>
      </c>
      <c r="K97" s="26"/>
      <c r="L97" s="26"/>
      <c r="M97" s="26"/>
    </row>
    <row r="98" spans="2:13" ht="16.5" customHeight="1">
      <c r="B98" s="8" t="s">
        <v>60</v>
      </c>
      <c r="C98" s="10" t="s">
        <v>61</v>
      </c>
      <c r="D98" s="89"/>
      <c r="E98" s="66"/>
      <c r="F98" s="79"/>
      <c r="G98" s="79"/>
      <c r="H98" s="79"/>
      <c r="I98" s="79"/>
      <c r="J98" s="79"/>
      <c r="L98" s="26"/>
    </row>
    <row r="99" spans="2:13" ht="15.75">
      <c r="B99" s="8" t="s">
        <v>62</v>
      </c>
      <c r="C99" s="10" t="s">
        <v>63</v>
      </c>
      <c r="D99" s="89"/>
      <c r="E99" s="66"/>
      <c r="F99" s="79"/>
      <c r="G99" s="79"/>
      <c r="H99" s="79"/>
      <c r="I99" s="79"/>
      <c r="J99" s="79"/>
      <c r="L99" s="26"/>
    </row>
    <row r="100" spans="2:13" ht="18.75" customHeight="1">
      <c r="B100" s="7" t="s">
        <v>64</v>
      </c>
      <c r="C100" s="9">
        <v>310</v>
      </c>
      <c r="D100" s="89"/>
      <c r="E100" s="66"/>
      <c r="F100" s="79"/>
      <c r="G100" s="79"/>
      <c r="H100" s="79"/>
      <c r="I100" s="79"/>
      <c r="J100" s="79"/>
      <c r="L100" s="26"/>
    </row>
    <row r="101" spans="2:13" ht="33" customHeight="1">
      <c r="B101" s="8" t="s">
        <v>85</v>
      </c>
      <c r="C101" s="10"/>
      <c r="D101" s="89"/>
      <c r="E101" s="66"/>
      <c r="F101" s="79"/>
      <c r="G101" s="79"/>
      <c r="H101" s="79"/>
      <c r="I101" s="79"/>
      <c r="J101" s="79"/>
      <c r="L101" s="26"/>
    </row>
    <row r="102" spans="2:13" ht="15.75" customHeight="1">
      <c r="B102" s="8" t="s">
        <v>65</v>
      </c>
      <c r="C102" s="10">
        <v>312</v>
      </c>
      <c r="D102" s="89"/>
      <c r="E102" s="66"/>
      <c r="F102" s="79"/>
      <c r="G102" s="79"/>
      <c r="H102" s="79"/>
      <c r="I102" s="79"/>
      <c r="J102" s="79"/>
      <c r="L102" s="26"/>
    </row>
    <row r="103" spans="2:13" ht="15.75">
      <c r="B103" s="8" t="s">
        <v>66</v>
      </c>
      <c r="C103" s="10">
        <v>313</v>
      </c>
      <c r="D103" s="89"/>
      <c r="E103" s="66"/>
      <c r="F103" s="79"/>
      <c r="G103" s="79"/>
      <c r="H103" s="79"/>
      <c r="I103" s="79"/>
      <c r="J103" s="79"/>
      <c r="L103" s="26"/>
    </row>
    <row r="104" spans="2:13" ht="32.25" customHeight="1">
      <c r="B104" s="7" t="s">
        <v>67</v>
      </c>
      <c r="C104" s="9">
        <v>320</v>
      </c>
      <c r="D104" s="110">
        <f>D105</f>
        <v>2159</v>
      </c>
      <c r="E104" s="30">
        <f>E105</f>
        <v>2580</v>
      </c>
      <c r="F104" s="30">
        <f>F105</f>
        <v>2632</v>
      </c>
      <c r="G104" s="79">
        <f>G105</f>
        <v>657.8</v>
      </c>
      <c r="H104" s="79">
        <f t="shared" ref="H104:J104" si="17">H105</f>
        <v>657.8</v>
      </c>
      <c r="I104" s="79">
        <f t="shared" si="17"/>
        <v>657.8</v>
      </c>
      <c r="J104" s="79">
        <f t="shared" si="17"/>
        <v>658.68</v>
      </c>
      <c r="L104" s="26"/>
    </row>
    <row r="105" spans="2:13" ht="15" customHeight="1">
      <c r="B105" s="135" t="s">
        <v>68</v>
      </c>
      <c r="C105" s="143">
        <v>321</v>
      </c>
      <c r="D105" s="144">
        <v>2159</v>
      </c>
      <c r="E105" s="161">
        <f t="shared" ref="E105:J105" si="18">E81</f>
        <v>2580</v>
      </c>
      <c r="F105" s="162">
        <f>F81</f>
        <v>2632</v>
      </c>
      <c r="G105" s="159">
        <f t="shared" si="18"/>
        <v>657.8</v>
      </c>
      <c r="H105" s="159">
        <f t="shared" si="18"/>
        <v>657.8</v>
      </c>
      <c r="I105" s="159">
        <f t="shared" si="18"/>
        <v>657.8</v>
      </c>
      <c r="J105" s="159">
        <f t="shared" si="18"/>
        <v>658.68</v>
      </c>
      <c r="L105" s="26"/>
    </row>
    <row r="106" spans="2:13" ht="36.75" customHeight="1">
      <c r="B106" s="135"/>
      <c r="C106" s="143"/>
      <c r="D106" s="144"/>
      <c r="E106" s="161"/>
      <c r="F106" s="162"/>
      <c r="G106" s="160"/>
      <c r="H106" s="160"/>
      <c r="I106" s="160"/>
      <c r="J106" s="160"/>
      <c r="L106" s="26"/>
    </row>
    <row r="107" spans="2:13" ht="22.5" customHeight="1">
      <c r="B107" s="104" t="s">
        <v>69</v>
      </c>
      <c r="C107" s="96">
        <v>330</v>
      </c>
      <c r="D107" s="110">
        <f>D108+D109</f>
        <v>5</v>
      </c>
      <c r="E107" s="94"/>
      <c r="F107" s="79"/>
      <c r="G107" s="79"/>
      <c r="H107" s="79"/>
      <c r="I107" s="79"/>
      <c r="J107" s="79"/>
      <c r="L107" s="26"/>
    </row>
    <row r="108" spans="2:13" ht="25.5" customHeight="1">
      <c r="B108" s="101" t="s">
        <v>133</v>
      </c>
      <c r="C108" s="10">
        <v>331</v>
      </c>
      <c r="D108" s="89"/>
      <c r="E108" s="66"/>
      <c r="F108" s="79"/>
      <c r="G108" s="79"/>
      <c r="H108" s="79"/>
      <c r="I108" s="79"/>
      <c r="J108" s="79"/>
      <c r="L108" s="26"/>
    </row>
    <row r="109" spans="2:13" ht="16.5" customHeight="1">
      <c r="B109" s="60" t="s">
        <v>70</v>
      </c>
      <c r="C109" s="57">
        <v>332</v>
      </c>
      <c r="D109" s="89">
        <v>5</v>
      </c>
      <c r="E109" s="66"/>
      <c r="F109" s="79"/>
      <c r="G109" s="79"/>
      <c r="H109" s="79"/>
      <c r="I109" s="79"/>
      <c r="J109" s="79"/>
      <c r="L109" s="26"/>
    </row>
    <row r="110" spans="2:13" ht="27.75" customHeight="1">
      <c r="B110" s="53"/>
      <c r="C110" s="53"/>
      <c r="D110" s="113"/>
      <c r="E110" s="67"/>
      <c r="F110" s="53"/>
      <c r="G110" s="53"/>
      <c r="H110" s="53"/>
      <c r="I110" s="53"/>
      <c r="J110" s="53"/>
      <c r="L110" s="26"/>
    </row>
    <row r="111" spans="2:13" ht="15.75">
      <c r="B111" s="151" t="s">
        <v>71</v>
      </c>
      <c r="C111" s="151"/>
      <c r="D111" s="151"/>
      <c r="E111" s="151"/>
      <c r="F111" s="151"/>
      <c r="G111" s="151"/>
      <c r="H111" s="151"/>
      <c r="I111" s="151"/>
      <c r="J111" s="151"/>
      <c r="L111" s="26"/>
    </row>
    <row r="112" spans="2:13" ht="15.75">
      <c r="B112" s="47" t="s">
        <v>72</v>
      </c>
      <c r="C112" s="45">
        <v>340</v>
      </c>
      <c r="D112" s="90"/>
      <c r="E112" s="65"/>
      <c r="F112" s="43"/>
      <c r="G112" s="43"/>
      <c r="H112" s="47"/>
      <c r="I112" s="47"/>
      <c r="J112" s="47"/>
      <c r="L112" s="26"/>
    </row>
    <row r="113" spans="2:12" ht="19.5" customHeight="1">
      <c r="B113" s="49" t="s">
        <v>73</v>
      </c>
      <c r="C113" s="50">
        <v>341</v>
      </c>
      <c r="D113" s="114"/>
      <c r="E113" s="70"/>
      <c r="F113" s="49"/>
      <c r="G113" s="49"/>
      <c r="H113" s="49"/>
      <c r="I113" s="49"/>
      <c r="J113" s="49"/>
      <c r="L113" s="26"/>
    </row>
    <row r="114" spans="2:12" ht="14.25" customHeight="1">
      <c r="B114" s="8" t="s">
        <v>74</v>
      </c>
      <c r="C114" s="10">
        <v>350</v>
      </c>
      <c r="D114" s="90">
        <v>43</v>
      </c>
      <c r="E114" s="65"/>
      <c r="F114" s="121">
        <v>2988</v>
      </c>
      <c r="G114" s="8">
        <v>2988</v>
      </c>
      <c r="H114" s="8"/>
      <c r="I114" s="8"/>
      <c r="J114" s="8"/>
      <c r="L114" s="26"/>
    </row>
    <row r="115" spans="2:12" ht="9" customHeight="1">
      <c r="B115" s="135" t="s">
        <v>73</v>
      </c>
      <c r="C115" s="143">
        <v>351</v>
      </c>
      <c r="D115" s="163"/>
      <c r="E115" s="164"/>
      <c r="F115" s="135"/>
      <c r="G115" s="135"/>
      <c r="H115" s="135"/>
      <c r="I115" s="135"/>
      <c r="J115" s="135"/>
      <c r="L115" s="26"/>
    </row>
    <row r="116" spans="2:12" ht="20.25" customHeight="1">
      <c r="B116" s="135"/>
      <c r="C116" s="143"/>
      <c r="D116" s="163"/>
      <c r="E116" s="164"/>
      <c r="F116" s="135"/>
      <c r="G116" s="135"/>
      <c r="H116" s="135"/>
      <c r="I116" s="135"/>
      <c r="J116" s="135"/>
      <c r="L116" s="26"/>
    </row>
    <row r="117" spans="2:12" ht="20.25" customHeight="1">
      <c r="B117" s="8" t="s">
        <v>75</v>
      </c>
      <c r="C117" s="10">
        <v>360</v>
      </c>
      <c r="D117" s="90"/>
      <c r="E117" s="65"/>
      <c r="F117" s="8"/>
      <c r="G117" s="8"/>
      <c r="H117" s="8"/>
      <c r="I117" s="8"/>
      <c r="J117" s="8"/>
      <c r="L117" s="26"/>
    </row>
    <row r="118" spans="2:12" ht="16.5" customHeight="1">
      <c r="B118" s="8" t="s">
        <v>73</v>
      </c>
      <c r="C118" s="10">
        <v>361</v>
      </c>
      <c r="D118" s="90"/>
      <c r="E118" s="65"/>
      <c r="F118" s="8"/>
      <c r="G118" s="8"/>
      <c r="H118" s="8"/>
      <c r="I118" s="8"/>
      <c r="J118" s="8"/>
      <c r="L118" s="26"/>
    </row>
    <row r="119" spans="2:12" ht="21" customHeight="1">
      <c r="B119" s="8" t="s">
        <v>76</v>
      </c>
      <c r="C119" s="10">
        <v>370</v>
      </c>
      <c r="D119" s="90"/>
      <c r="E119" s="65"/>
      <c r="F119" s="8"/>
      <c r="G119" s="8"/>
      <c r="H119" s="8"/>
      <c r="I119" s="8"/>
      <c r="J119" s="8"/>
      <c r="L119" s="26"/>
    </row>
    <row r="120" spans="2:12" ht="30.75" customHeight="1">
      <c r="B120" s="8" t="s">
        <v>73</v>
      </c>
      <c r="C120" s="10">
        <v>371</v>
      </c>
      <c r="D120" s="90"/>
      <c r="E120" s="65"/>
      <c r="F120" s="8"/>
      <c r="G120" s="8"/>
      <c r="H120" s="8"/>
      <c r="I120" s="8"/>
      <c r="J120" s="8"/>
      <c r="L120" s="26"/>
    </row>
    <row r="121" spans="2:12" ht="30.75" customHeight="1">
      <c r="B121" s="8" t="s">
        <v>77</v>
      </c>
      <c r="C121" s="10">
        <v>380</v>
      </c>
      <c r="D121" s="90">
        <v>249</v>
      </c>
      <c r="E121" s="65"/>
      <c r="F121" s="8"/>
      <c r="G121" s="8"/>
      <c r="H121" s="8"/>
      <c r="I121" s="8"/>
      <c r="J121" s="8"/>
      <c r="L121" s="26"/>
    </row>
    <row r="122" spans="2:12" ht="16.5" customHeight="1">
      <c r="B122" s="8" t="s">
        <v>73</v>
      </c>
      <c r="C122" s="10">
        <v>381</v>
      </c>
      <c r="D122" s="90"/>
      <c r="E122" s="65"/>
      <c r="F122" s="8"/>
      <c r="G122" s="8"/>
      <c r="H122" s="8"/>
      <c r="I122" s="8"/>
      <c r="J122" s="8"/>
      <c r="L122" s="26"/>
    </row>
    <row r="123" spans="2:12" ht="33" customHeight="1">
      <c r="B123" s="8" t="s">
        <v>78</v>
      </c>
      <c r="C123" s="10">
        <v>390</v>
      </c>
      <c r="D123" s="90">
        <f>D112+D114+D117+D119+D121</f>
        <v>292</v>
      </c>
      <c r="E123" s="65"/>
      <c r="F123" s="8"/>
      <c r="G123" s="8"/>
      <c r="H123" s="8"/>
      <c r="I123" s="8"/>
      <c r="J123" s="8"/>
      <c r="L123" s="26"/>
    </row>
    <row r="124" spans="2:12" ht="30.75" customHeight="1">
      <c r="B124" s="60" t="s">
        <v>79</v>
      </c>
      <c r="C124" s="57">
        <v>391</v>
      </c>
      <c r="D124" s="90"/>
      <c r="E124" s="65"/>
      <c r="F124" s="60"/>
      <c r="G124" s="60"/>
      <c r="H124" s="60"/>
      <c r="I124" s="60"/>
      <c r="J124" s="60"/>
      <c r="L124" s="26"/>
    </row>
    <row r="125" spans="2:12" ht="15.75" hidden="1" customHeight="1">
      <c r="B125" s="44"/>
      <c r="C125" s="44"/>
      <c r="D125" s="106"/>
      <c r="E125" s="67"/>
      <c r="F125" s="44"/>
      <c r="G125" s="44"/>
      <c r="H125" s="44"/>
      <c r="I125" s="44"/>
      <c r="J125" s="44"/>
      <c r="L125" s="26"/>
    </row>
    <row r="126" spans="2:12" ht="23.25" customHeight="1">
      <c r="B126" s="140" t="s">
        <v>80</v>
      </c>
      <c r="C126" s="141"/>
      <c r="D126" s="141"/>
      <c r="E126" s="141"/>
      <c r="F126" s="141"/>
      <c r="G126" s="141"/>
      <c r="H126" s="141"/>
      <c r="I126" s="141"/>
      <c r="J126" s="142"/>
      <c r="L126" s="26"/>
    </row>
    <row r="127" spans="2:12" ht="10.5" customHeight="1">
      <c r="B127" s="135" t="s">
        <v>81</v>
      </c>
      <c r="C127" s="143">
        <v>400</v>
      </c>
      <c r="D127" s="163">
        <v>85</v>
      </c>
      <c r="E127" s="164">
        <v>96</v>
      </c>
      <c r="F127" s="135">
        <v>95</v>
      </c>
      <c r="G127" s="135"/>
      <c r="H127" s="135"/>
      <c r="I127" s="135"/>
      <c r="J127" s="135"/>
      <c r="L127" s="26"/>
    </row>
    <row r="128" spans="2:12" ht="20.25" customHeight="1">
      <c r="B128" s="135"/>
      <c r="C128" s="143"/>
      <c r="D128" s="163"/>
      <c r="E128" s="164"/>
      <c r="F128" s="135"/>
      <c r="G128" s="135"/>
      <c r="H128" s="135"/>
      <c r="I128" s="135"/>
      <c r="J128" s="135"/>
      <c r="L128" s="26"/>
    </row>
    <row r="129" spans="2:12" ht="21.75" customHeight="1">
      <c r="B129" s="8" t="s">
        <v>82</v>
      </c>
      <c r="C129" s="10">
        <v>410</v>
      </c>
      <c r="D129" s="90">
        <v>46944</v>
      </c>
      <c r="E129" s="65">
        <v>46190</v>
      </c>
      <c r="F129" s="8">
        <v>46286</v>
      </c>
      <c r="G129" s="8"/>
      <c r="H129" s="8"/>
      <c r="I129" s="8"/>
      <c r="J129" s="8"/>
      <c r="L129" s="26"/>
    </row>
    <row r="130" spans="2:12" ht="3.75" customHeight="1">
      <c r="B130" s="135" t="s">
        <v>83</v>
      </c>
      <c r="C130" s="143">
        <v>420</v>
      </c>
      <c r="D130" s="163"/>
      <c r="E130" s="164"/>
      <c r="F130" s="135"/>
      <c r="G130" s="135"/>
      <c r="H130" s="135"/>
      <c r="I130" s="135"/>
      <c r="J130" s="135"/>
      <c r="L130" s="26"/>
    </row>
    <row r="131" spans="2:12" ht="27" customHeight="1">
      <c r="B131" s="135"/>
      <c r="C131" s="143"/>
      <c r="D131" s="163"/>
      <c r="E131" s="164"/>
      <c r="F131" s="135"/>
      <c r="G131" s="135"/>
      <c r="H131" s="135"/>
      <c r="I131" s="135"/>
      <c r="J131" s="135"/>
      <c r="L131" s="26"/>
    </row>
    <row r="132" spans="2:12" ht="31.5" customHeight="1">
      <c r="B132" s="8" t="s">
        <v>84</v>
      </c>
      <c r="C132" s="10">
        <v>430</v>
      </c>
      <c r="D132" s="90"/>
      <c r="E132" s="103" t="s">
        <v>0</v>
      </c>
      <c r="F132" s="8"/>
      <c r="G132" s="8"/>
      <c r="H132" s="8"/>
      <c r="I132" s="8"/>
      <c r="J132" s="8"/>
      <c r="L132" s="26"/>
    </row>
    <row r="133" spans="2:12" ht="14.25" customHeight="1">
      <c r="B133" s="37"/>
      <c r="C133" s="39"/>
      <c r="D133" s="106"/>
      <c r="E133" s="71"/>
      <c r="F133" s="37"/>
      <c r="G133" s="37"/>
    </row>
    <row r="134" spans="2:12" ht="31.5" customHeight="1">
      <c r="H134" s="19"/>
    </row>
    <row r="135" spans="2:12" ht="15.75">
      <c r="B135" s="27" t="s">
        <v>104</v>
      </c>
      <c r="C135" s="11"/>
      <c r="D135" s="115"/>
      <c r="E135" s="72"/>
      <c r="F135" s="28" t="s">
        <v>110</v>
      </c>
      <c r="G135" s="20"/>
      <c r="H135" s="13"/>
    </row>
    <row r="136" spans="2:12">
      <c r="C136" s="12"/>
      <c r="D136" s="116" t="s">
        <v>87</v>
      </c>
      <c r="F136" s="165" t="s">
        <v>86</v>
      </c>
      <c r="G136" s="165"/>
      <c r="H136" s="13"/>
    </row>
    <row r="137" spans="2:12">
      <c r="C137" s="12"/>
      <c r="D137" s="116"/>
      <c r="F137" s="42"/>
      <c r="G137" s="42"/>
      <c r="H137" s="13"/>
    </row>
    <row r="138" spans="2:12">
      <c r="C138" s="12"/>
      <c r="D138" s="116"/>
      <c r="F138" s="42"/>
      <c r="G138" s="42"/>
      <c r="H138" s="13"/>
    </row>
    <row r="139" spans="2:12">
      <c r="C139" s="12"/>
      <c r="D139" s="116"/>
      <c r="F139" s="42"/>
      <c r="G139" s="42"/>
      <c r="H139" s="13"/>
    </row>
    <row r="140" spans="2:12">
      <c r="C140" s="12"/>
      <c r="D140" s="116"/>
      <c r="F140" s="42"/>
      <c r="G140" s="42"/>
      <c r="H140" s="13"/>
    </row>
    <row r="141" spans="2:12">
      <c r="C141" s="12"/>
      <c r="D141" s="116"/>
      <c r="F141" s="42"/>
      <c r="G141" s="42"/>
      <c r="H141" s="13"/>
    </row>
    <row r="142" spans="2:12">
      <c r="C142" s="12"/>
      <c r="D142" s="116"/>
      <c r="F142" s="42"/>
      <c r="G142" s="42"/>
      <c r="H142" s="13"/>
    </row>
    <row r="143" spans="2:12">
      <c r="C143" s="12"/>
      <c r="D143" s="116"/>
      <c r="F143" s="42"/>
      <c r="G143" s="42"/>
      <c r="H143" s="13"/>
    </row>
    <row r="144" spans="2:12">
      <c r="C144" s="12"/>
      <c r="D144" s="116"/>
      <c r="F144" s="42"/>
      <c r="G144" s="42"/>
      <c r="H144" s="13"/>
    </row>
    <row r="145" spans="2:8">
      <c r="C145" s="12"/>
      <c r="D145" s="116"/>
      <c r="F145" s="42"/>
      <c r="G145" s="42"/>
      <c r="H145" s="13"/>
    </row>
    <row r="146" spans="2:8" ht="15.75">
      <c r="B146" s="2"/>
      <c r="C146" s="3"/>
      <c r="D146" s="117"/>
      <c r="H146" s="17"/>
    </row>
    <row r="147" spans="2:8" ht="15.75">
      <c r="B147" s="4"/>
      <c r="C147" s="3"/>
      <c r="D147" s="117"/>
      <c r="F147" s="16" t="s">
        <v>93</v>
      </c>
      <c r="G147" s="17"/>
      <c r="H147" s="17"/>
    </row>
    <row r="148" spans="2:8">
      <c r="F148" s="17" t="s">
        <v>94</v>
      </c>
      <c r="G148" s="17"/>
      <c r="H148" s="17"/>
    </row>
    <row r="149" spans="2:8">
      <c r="F149" s="17" t="s">
        <v>95</v>
      </c>
      <c r="G149" s="17"/>
      <c r="H149" s="17"/>
    </row>
    <row r="150" spans="2:8">
      <c r="F150" s="18"/>
      <c r="G150" s="18"/>
      <c r="H150" s="17" t="s">
        <v>134</v>
      </c>
    </row>
    <row r="151" spans="2:8" ht="22.5" customHeight="1">
      <c r="F151" s="17"/>
      <c r="G151" s="17"/>
      <c r="H151" s="17"/>
    </row>
    <row r="152" spans="2:8" ht="15.75">
      <c r="F152" s="16" t="s">
        <v>93</v>
      </c>
      <c r="G152" s="17"/>
      <c r="H152" s="17"/>
    </row>
    <row r="153" spans="2:8">
      <c r="F153" s="17" t="s">
        <v>96</v>
      </c>
      <c r="G153" s="17"/>
      <c r="H153" s="17"/>
    </row>
    <row r="154" spans="2:8">
      <c r="F154" s="17" t="s">
        <v>97</v>
      </c>
      <c r="G154" s="17"/>
      <c r="H154" s="17"/>
    </row>
    <row r="155" spans="2:8">
      <c r="F155" s="18"/>
      <c r="G155" s="18"/>
      <c r="H155" s="17" t="s">
        <v>109</v>
      </c>
    </row>
  </sheetData>
  <mergeCells count="92">
    <mergeCell ref="B126:J126"/>
    <mergeCell ref="J130:J131"/>
    <mergeCell ref="I130:I131"/>
    <mergeCell ref="J127:J128"/>
    <mergeCell ref="F136:G136"/>
    <mergeCell ref="B130:B131"/>
    <mergeCell ref="C130:C131"/>
    <mergeCell ref="H127:H128"/>
    <mergeCell ref="D130:D131"/>
    <mergeCell ref="E130:E131"/>
    <mergeCell ref="F130:F131"/>
    <mergeCell ref="I127:I128"/>
    <mergeCell ref="H130:H131"/>
    <mergeCell ref="B127:B128"/>
    <mergeCell ref="C127:C128"/>
    <mergeCell ref="D127:D128"/>
    <mergeCell ref="B111:J111"/>
    <mergeCell ref="B115:B116"/>
    <mergeCell ref="C115:C116"/>
    <mergeCell ref="F115:F116"/>
    <mergeCell ref="G115:G116"/>
    <mergeCell ref="J115:J116"/>
    <mergeCell ref="C10:F10"/>
    <mergeCell ref="G105:G106"/>
    <mergeCell ref="B105:B106"/>
    <mergeCell ref="C105:C106"/>
    <mergeCell ref="D105:D106"/>
    <mergeCell ref="B27:J27"/>
    <mergeCell ref="B28:J28"/>
    <mergeCell ref="G51:G52"/>
    <mergeCell ref="H51:H52"/>
    <mergeCell ref="I51:I52"/>
    <mergeCell ref="B51:B52"/>
    <mergeCell ref="C51:C52"/>
    <mergeCell ref="D51:D52"/>
    <mergeCell ref="E51:E52"/>
    <mergeCell ref="J51:J52"/>
    <mergeCell ref="E59:E61"/>
    <mergeCell ref="F1:I1"/>
    <mergeCell ref="F2:I2"/>
    <mergeCell ref="F3:I3"/>
    <mergeCell ref="B5:D5"/>
    <mergeCell ref="B6:D6"/>
    <mergeCell ref="F4:H4"/>
    <mergeCell ref="B1:D1"/>
    <mergeCell ref="B2:D2"/>
    <mergeCell ref="B3:D3"/>
    <mergeCell ref="E127:E128"/>
    <mergeCell ref="F127:F128"/>
    <mergeCell ref="G127:G128"/>
    <mergeCell ref="G130:G131"/>
    <mergeCell ref="B24:B25"/>
    <mergeCell ref="B84:B86"/>
    <mergeCell ref="C84:C86"/>
    <mergeCell ref="B88:J88"/>
    <mergeCell ref="H105:H106"/>
    <mergeCell ref="I115:I116"/>
    <mergeCell ref="H115:H116"/>
    <mergeCell ref="D115:D116"/>
    <mergeCell ref="E115:E116"/>
    <mergeCell ref="F51:F52"/>
    <mergeCell ref="I105:I106"/>
    <mergeCell ref="B76:J76"/>
    <mergeCell ref="B19:I19"/>
    <mergeCell ref="B17:F17"/>
    <mergeCell ref="I59:I61"/>
    <mergeCell ref="E105:E106"/>
    <mergeCell ref="F105:F106"/>
    <mergeCell ref="B77:J77"/>
    <mergeCell ref="B78:J78"/>
    <mergeCell ref="G59:G61"/>
    <mergeCell ref="J105:J106"/>
    <mergeCell ref="I84:I86"/>
    <mergeCell ref="J84:J86"/>
    <mergeCell ref="H84:H86"/>
    <mergeCell ref="D84:D86"/>
    <mergeCell ref="G84:G86"/>
    <mergeCell ref="E84:E86"/>
    <mergeCell ref="F84:F86"/>
    <mergeCell ref="C11:F11"/>
    <mergeCell ref="C13:F13"/>
    <mergeCell ref="C14:F14"/>
    <mergeCell ref="C15:F15"/>
    <mergeCell ref="C16:F16"/>
    <mergeCell ref="D59:D61"/>
    <mergeCell ref="F59:F61"/>
    <mergeCell ref="H59:H61"/>
    <mergeCell ref="J59:J61"/>
    <mergeCell ref="B21:F21"/>
    <mergeCell ref="G24:J24"/>
    <mergeCell ref="B59:B61"/>
    <mergeCell ref="C59:C61"/>
  </mergeCells>
  <phoneticPr fontId="0" type="noConversion"/>
  <printOptions horizontalCentered="1"/>
  <pageMargins left="1.1811023622047245" right="0.98425196850393704" top="1.1811023622047245" bottom="0.43307086614173229" header="0" footer="0"/>
  <pageSetup paperSize="9" scale="90" orientation="landscape" r:id="rId1"/>
  <rowBreaks count="5" manualBreakCount="5">
    <brk id="31" min="2" max="9" man="1"/>
    <brk id="57" min="2" max="9" man="1"/>
    <brk id="86" min="2" max="9" man="1"/>
    <brk id="109" min="2" max="9" man="1"/>
    <brk id="124" min="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 план</vt:lpstr>
      <vt:lpstr>'фін план'!Область_печати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Admin</cp:lastModifiedBy>
  <cp:lastPrinted>2023-01-16T07:27:28Z</cp:lastPrinted>
  <dcterms:created xsi:type="dcterms:W3CDTF">2020-08-20T07:51:17Z</dcterms:created>
  <dcterms:modified xsi:type="dcterms:W3CDTF">2023-01-16T09:20:49Z</dcterms:modified>
</cp:coreProperties>
</file>